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showInkAnnotation="0"/>
  <xr:revisionPtr revIDLastSave="0" documentId="13_ncr:1_{7CA931D1-CAD5-4CAA-B997-98BF3D5FA2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come statement SLAPI" sheetId="2" r:id="rId1"/>
    <sheet name="Expenses ING 076825" sheetId="6" r:id="rId2"/>
    <sheet name="Income ING 076825" sheetId="7" r:id="rId3"/>
  </sheets>
  <definedNames>
    <definedName name="_Arcering" hidden="1">#REF!</definedName>
    <definedName name="_Order1" hidden="1">0</definedName>
    <definedName name="_Reeks" hidden="1">#REF!</definedName>
    <definedName name="_Voorbeeld" hidden="1">#REF!</definedName>
    <definedName name="_Zoek" hidden="1">#REF!</definedName>
    <definedName name="AfdrukgebiedIntro" hidden="1">#REF!</definedName>
    <definedName name="AfdrukgebiedSjabloon">'Income statement SLAPI'!$B$1:$E$20</definedName>
    <definedName name="Bedrijfsopbr">'Income statement SLAPI'!#REF!</definedName>
    <definedName name="Bedrijfsopbrengst">'Income statement SLAPI'!#REF!</definedName>
    <definedName name="Brutowinst">'Income statement SLAPI'!#REF!</definedName>
    <definedName name="COGS">'Income statement SLAPI'!#REF!</definedName>
    <definedName name="GEGEVENS_01" hidden="1">'Income statement SLAPI'!#REF!</definedName>
    <definedName name="GEGEVENS_02" hidden="1">'Income statement SLAPI'!$D$6:$D$6</definedName>
    <definedName name="GEGEVENS_03" hidden="1">'Income statement SLAPI'!#REF!</definedName>
    <definedName name="GEGEVENS_04" hidden="1">'Income statement SLAPI'!#REF!</definedName>
    <definedName name="GEGEVENS_05" hidden="1">'Income statement SLAPI'!#REF!</definedName>
    <definedName name="GEGEVENS_06" hidden="1">'Income statement SLAPI'!$D$11:$D$16</definedName>
    <definedName name="GEGEVENS_07" hidden="1">'Income statement SLAPI'!#REF!</definedName>
    <definedName name="GEGEVENS_08" hidden="1">'Income statement SLAPI'!#REF!</definedName>
    <definedName name="Netto_inkomsten">'Income statement SLAPI'!$E$22</definedName>
    <definedName name="Netto_verkopen">'Income statement SLAPI'!$E$7</definedName>
    <definedName name="Overige_inkomsten">'Income statement SLAPI'!#REF!</definedName>
    <definedName name="_xlnm.Print_Area" localSheetId="0">'Income statement SLAPI'!$B$1:$E$22</definedName>
    <definedName name="Totale_onkosten">'Income statement SLAPI'!$E$19</definedName>
    <definedName name="Voorr_beschikbaar">'Income statement SLAPI'!#REF!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2" l="1"/>
  <c r="E19" i="2"/>
  <c r="D15" i="2"/>
  <c r="D12" i="2"/>
  <c r="D11" i="2"/>
  <c r="I23" i="6"/>
  <c r="E23" i="6"/>
  <c r="C16" i="6"/>
  <c r="C6" i="6"/>
  <c r="N23" i="6"/>
  <c r="M23" i="6"/>
  <c r="L23" i="6"/>
  <c r="K23" i="6"/>
  <c r="J23" i="6"/>
  <c r="H23" i="6"/>
  <c r="G23" i="6"/>
  <c r="F23" i="6"/>
  <c r="D23" i="6"/>
  <c r="C23" i="6"/>
  <c r="O12" i="7"/>
  <c r="N2" i="7"/>
  <c r="M2" i="7"/>
  <c r="L2" i="7"/>
  <c r="K2" i="7"/>
  <c r="J2" i="7"/>
  <c r="I2" i="7"/>
  <c r="H2" i="7"/>
  <c r="G2" i="7"/>
  <c r="F2" i="7"/>
  <c r="E2" i="7"/>
  <c r="D2" i="7"/>
  <c r="C2" i="7"/>
  <c r="H7" i="7" l="1"/>
  <c r="D7" i="7"/>
  <c r="E7" i="7"/>
  <c r="F7" i="7"/>
  <c r="G7" i="7"/>
  <c r="M7" i="7"/>
  <c r="L7" i="7"/>
  <c r="F29" i="6"/>
  <c r="H29" i="6"/>
  <c r="I29" i="6"/>
  <c r="J29" i="6"/>
  <c r="K7" i="7"/>
  <c r="I7" i="7"/>
  <c r="O3" i="7"/>
  <c r="N7" i="7"/>
  <c r="O5" i="7"/>
  <c r="O4" i="7"/>
  <c r="J7" i="7"/>
  <c r="K29" i="6"/>
  <c r="N29" i="6"/>
  <c r="M29" i="6"/>
  <c r="C29" i="6"/>
  <c r="E29" i="6"/>
  <c r="D29" i="6"/>
  <c r="O25" i="6"/>
  <c r="O24" i="6"/>
  <c r="O22" i="6"/>
  <c r="O21" i="6"/>
  <c r="O20" i="6"/>
  <c r="O19" i="6"/>
  <c r="O18" i="6"/>
  <c r="O17" i="6"/>
  <c r="O16" i="6"/>
  <c r="D14" i="2" s="1"/>
  <c r="O15" i="6"/>
  <c r="O14" i="6"/>
  <c r="O13" i="6"/>
  <c r="O12" i="6"/>
  <c r="O11" i="6"/>
  <c r="O10" i="6"/>
  <c r="O9" i="6"/>
  <c r="O8" i="6"/>
  <c r="O7" i="6"/>
  <c r="O6" i="6"/>
  <c r="O5" i="6"/>
  <c r="D13" i="2" s="1"/>
  <c r="O4" i="6"/>
  <c r="O3" i="6"/>
  <c r="O2" i="6"/>
  <c r="O2" i="7" l="1"/>
  <c r="D6" i="2" s="1"/>
  <c r="C7" i="7"/>
  <c r="L29" i="6"/>
  <c r="O27" i="6"/>
  <c r="O26" i="6"/>
  <c r="O23" i="6"/>
  <c r="D16" i="2" s="1"/>
  <c r="G29" i="6"/>
  <c r="O7" i="7" l="1"/>
  <c r="E7" i="2"/>
  <c r="O29" i="6"/>
  <c r="O35" i="6" s="1"/>
  <c r="E27" i="2" l="1"/>
  <c r="O16" i="7"/>
</calcChain>
</file>

<file path=xl/sharedStrings.xml><?xml version="1.0" encoding="utf-8"?>
<sst xmlns="http://schemas.openxmlformats.org/spreadsheetml/2006/main" count="112" uniqueCount="58">
  <si>
    <t>Item</t>
  </si>
  <si>
    <t>Jan</t>
  </si>
  <si>
    <t>Feb</t>
  </si>
  <si>
    <t>Mrt</t>
  </si>
  <si>
    <t>Apr</t>
  </si>
  <si>
    <t>Mei</t>
  </si>
  <si>
    <t>Jun</t>
  </si>
  <si>
    <t>Jul</t>
  </si>
  <si>
    <t>Aug</t>
  </si>
  <si>
    <t>Sep</t>
  </si>
  <si>
    <t>Okt</t>
  </si>
  <si>
    <t>Nov</t>
  </si>
  <si>
    <t>Dec</t>
  </si>
  <si>
    <t>Totaal</t>
  </si>
  <si>
    <t>Banknummer</t>
  </si>
  <si>
    <t>Bankmutaties</t>
  </si>
  <si>
    <t>NL45 INGB 00080766825</t>
  </si>
  <si>
    <t>NL45 INGB 0008 0768 25</t>
  </si>
  <si>
    <t>Financial statements in euro’s</t>
  </si>
  <si>
    <t>Gifts</t>
  </si>
  <si>
    <t>other income</t>
  </si>
  <si>
    <t>loan repayment</t>
  </si>
  <si>
    <t xml:space="preserve">    Net income</t>
  </si>
  <si>
    <t>Advertising</t>
  </si>
  <si>
    <t>Repayment</t>
  </si>
  <si>
    <t>Bad debts</t>
  </si>
  <si>
    <t>Bank charges</t>
  </si>
  <si>
    <t>Charitable Contributions</t>
  </si>
  <si>
    <t>Contract work</t>
  </si>
  <si>
    <t>Depreciation</t>
  </si>
  <si>
    <t>Subscriptions</t>
  </si>
  <si>
    <t>Staff facilities</t>
  </si>
  <si>
    <t>Insurance</t>
  </si>
  <si>
    <t>Interest</t>
  </si>
  <si>
    <t>Legal and Professional Services</t>
  </si>
  <si>
    <t>Licenses and Fees</t>
  </si>
  <si>
    <t>Several</t>
  </si>
  <si>
    <t>Office expenses</t>
  </si>
  <si>
    <t>Taxes on salary</t>
  </si>
  <si>
    <t>Postage</t>
  </si>
  <si>
    <t>Rent</t>
  </si>
  <si>
    <t>Repair and maintenance</t>
  </si>
  <si>
    <t>Supplies</t>
  </si>
  <si>
    <t>Gas, water and electricity</t>
  </si>
  <si>
    <t>Car costs</t>
  </si>
  <si>
    <t>Salaries</t>
  </si>
  <si>
    <t xml:space="preserve">    Total expenses</t>
  </si>
  <si>
    <t>Total</t>
  </si>
  <si>
    <t>Statement of Income and Expenses</t>
  </si>
  <si>
    <t>Income</t>
  </si>
  <si>
    <t>Expenses</t>
  </si>
  <si>
    <t>Teacher Allowance</t>
  </si>
  <si>
    <t>Phone/Media (strato)</t>
  </si>
  <si>
    <t>Net Income of this period</t>
  </si>
  <si>
    <t>Stichting Life and Peace International 2023</t>
  </si>
  <si>
    <t>Balance  01-01-2023</t>
  </si>
  <si>
    <t>Balance  31-12-2023</t>
  </si>
  <si>
    <t>Gift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</si>
</sst>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_);_(* \(#,##0\);_(* &quot;-&quot;_);_(@_)"/>
    <numFmt numFmtId="165" formatCode="_(* #,##0.00_);_(* \(#,##0.00\);_(* &quot;-&quot;??_);_(@_)"/>
    <numFmt numFmtId="166" formatCode="mm/dd/yy"/>
    <numFmt numFmtId="167" formatCode="0_);[Red]\(0\)"/>
    <numFmt numFmtId="168" formatCode="_-&quot;kr&quot;\ * #,##0.00_-;\-&quot;kr&quot;\ * #,##0.00_-;_-&quot;kr&quot;\ * &quot;-&quot;??_-;_-@_-"/>
    <numFmt numFmtId="169" formatCode="_-&quot;kr&quot;\ * #,##0_-;\-&quot;kr&quot;\ * #,##0_-;_-&quot;kr&quot;\ * &quot;-&quot;_-;_-@_-"/>
    <numFmt numFmtId="170" formatCode="#,##0_ ;[Red]\-#,##0\ "/>
    <numFmt numFmtId="171" formatCode="#,##0.00_ ;[Red]\-#,##0.00\ "/>
  </numFmts>
  <fonts count="26" x14ac:knownFonts="1">
    <font>
      <sz val="10"/>
      <name val="Arial"/>
      <family val="2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Arial"/>
      <family val="2"/>
      <scheme val="minor"/>
    </font>
    <font>
      <sz val="10"/>
      <color indexed="9"/>
      <name val="Arial"/>
      <family val="2"/>
      <scheme val="minor"/>
    </font>
    <font>
      <b/>
      <sz val="10"/>
      <name val="Arial"/>
      <family val="2"/>
      <scheme val="minor"/>
    </font>
    <font>
      <b/>
      <sz val="18"/>
      <color theme="4" tint="-0.499984740745262"/>
      <name val="Arial"/>
      <family val="2"/>
      <scheme val="major"/>
    </font>
    <font>
      <b/>
      <sz val="12"/>
      <color theme="0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0"/>
      <name val="Arial"/>
      <family val="2"/>
    </font>
    <font>
      <b/>
      <sz val="14"/>
      <color theme="4" tint="-0.499984740745262"/>
      <name val="Arial"/>
      <family val="2"/>
      <scheme val="major"/>
    </font>
  </fonts>
  <fills count="3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indexed="64"/>
      </top>
      <bottom style="double">
        <color indexed="64"/>
      </bottom>
      <diagonal/>
    </border>
  </borders>
  <cellStyleXfs count="50">
    <xf numFmtId="170" fontId="0" fillId="0" borderId="0" applyFont="0" applyBorder="0" applyProtection="0">
      <alignment wrapText="1"/>
    </xf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6" applyNumberFormat="0" applyAlignment="0" applyProtection="0"/>
    <xf numFmtId="0" fontId="16" fillId="8" borderId="7" applyNumberFormat="0" applyAlignment="0" applyProtection="0"/>
    <xf numFmtId="0" fontId="17" fillId="8" borderId="6" applyNumberFormat="0" applyAlignment="0" applyProtection="0"/>
    <xf numFmtId="0" fontId="18" fillId="0" borderId="8" applyNumberFormat="0" applyFill="0" applyAlignment="0" applyProtection="0"/>
    <xf numFmtId="0" fontId="19" fillId="9" borderId="9" applyNumberFormat="0" applyAlignment="0" applyProtection="0"/>
    <xf numFmtId="0" fontId="20" fillId="0" borderId="0" applyNumberFormat="0" applyFill="0" applyBorder="0" applyAlignment="0" applyProtection="0"/>
    <xf numFmtId="0" fontId="2" fillId="10" borderId="10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42">
    <xf numFmtId="170" fontId="0" fillId="0" borderId="0" xfId="0">
      <alignment wrapText="1"/>
    </xf>
    <xf numFmtId="0" fontId="3" fillId="0" borderId="0" xfId="0" applyNumberFormat="1" applyFont="1" applyProtection="1">
      <alignment wrapText="1"/>
      <protection locked="0"/>
    </xf>
    <xf numFmtId="0" fontId="3" fillId="0" borderId="0" xfId="0" applyNumberFormat="1" applyFont="1">
      <alignment wrapText="1"/>
    </xf>
    <xf numFmtId="0" fontId="3" fillId="0" borderId="0" xfId="0" applyNumberFormat="1" applyFont="1" applyAlignment="1" applyProtection="1">
      <alignment horizontal="left"/>
      <protection locked="0"/>
    </xf>
    <xf numFmtId="0" fontId="7" fillId="2" borderId="0" xfId="0" applyNumberFormat="1" applyFont="1" applyFill="1" applyAlignment="1" applyProtection="1">
      <protection locked="0"/>
    </xf>
    <xf numFmtId="0" fontId="4" fillId="0" borderId="0" xfId="0" applyNumberFormat="1" applyFont="1">
      <alignment wrapText="1"/>
    </xf>
    <xf numFmtId="0" fontId="3" fillId="0" borderId="0" xfId="0" applyNumberFormat="1" applyFont="1" applyAlignment="1" applyProtection="1">
      <alignment horizontal="left" indent="2"/>
      <protection locked="0"/>
    </xf>
    <xf numFmtId="0" fontId="5" fillId="0" borderId="0" xfId="0" applyNumberFormat="1" applyFont="1" applyAlignment="1" applyProtection="1">
      <alignment horizontal="left" indent="2"/>
      <protection locked="0"/>
    </xf>
    <xf numFmtId="0" fontId="3" fillId="0" borderId="0" xfId="0" applyNumberFormat="1" applyFont="1" applyAlignment="1">
      <alignment horizontal="left" indent="2"/>
    </xf>
    <xf numFmtId="170" fontId="0" fillId="0" borderId="12" xfId="0" applyBorder="1" applyAlignment="1"/>
    <xf numFmtId="170" fontId="24" fillId="35" borderId="12" xfId="0" applyFont="1" applyFill="1" applyBorder="1">
      <alignment wrapText="1"/>
    </xf>
    <xf numFmtId="171" fontId="0" fillId="0" borderId="12" xfId="0" applyNumberFormat="1" applyBorder="1">
      <alignment wrapText="1"/>
    </xf>
    <xf numFmtId="170" fontId="24" fillId="0" borderId="13" xfId="0" applyFont="1" applyBorder="1">
      <alignment wrapText="1"/>
    </xf>
    <xf numFmtId="171" fontId="24" fillId="0" borderId="14" xfId="0" applyNumberFormat="1" applyFont="1" applyBorder="1">
      <alignment wrapText="1"/>
    </xf>
    <xf numFmtId="170" fontId="0" fillId="36" borderId="0" xfId="0" applyFill="1">
      <alignment wrapText="1"/>
    </xf>
    <xf numFmtId="4" fontId="3" fillId="0" borderId="1" xfId="0" applyNumberFormat="1" applyFont="1" applyBorder="1" applyProtection="1">
      <alignment wrapText="1"/>
      <protection locked="0"/>
    </xf>
    <xf numFmtId="4" fontId="3" fillId="0" borderId="0" xfId="0" applyNumberFormat="1" applyFont="1">
      <alignment wrapText="1"/>
    </xf>
    <xf numFmtId="170" fontId="24" fillId="0" borderId="0" xfId="0" applyFont="1" applyAlignment="1"/>
    <xf numFmtId="170" fontId="24" fillId="0" borderId="0" xfId="0" applyFont="1">
      <alignment wrapText="1"/>
    </xf>
    <xf numFmtId="171" fontId="24" fillId="36" borderId="0" xfId="0" applyNumberFormat="1" applyFont="1" applyFill="1">
      <alignment wrapText="1"/>
    </xf>
    <xf numFmtId="170" fontId="24" fillId="36" borderId="0" xfId="0" applyFont="1" applyFill="1">
      <alignment wrapText="1"/>
    </xf>
    <xf numFmtId="171" fontId="24" fillId="36" borderId="13" xfId="0" applyNumberFormat="1" applyFont="1" applyFill="1" applyBorder="1">
      <alignment wrapText="1"/>
    </xf>
    <xf numFmtId="171" fontId="24" fillId="0" borderId="12" xfId="0" applyNumberFormat="1" applyFont="1" applyBorder="1">
      <alignment wrapText="1"/>
    </xf>
    <xf numFmtId="0" fontId="6" fillId="35" borderId="0" xfId="0" applyNumberFormat="1" applyFont="1" applyFill="1" applyAlignment="1" applyProtection="1">
      <alignment horizontal="center" wrapText="1"/>
      <protection locked="0"/>
    </xf>
    <xf numFmtId="170" fontId="0" fillId="0" borderId="0" xfId="0" applyBorder="1">
      <alignment wrapText="1"/>
    </xf>
    <xf numFmtId="0" fontId="5" fillId="36" borderId="13" xfId="0" applyNumberFormat="1" applyFont="1" applyFill="1" applyBorder="1" applyAlignment="1" applyProtection="1">
      <alignment horizontal="left" indent="2"/>
      <protection locked="0"/>
    </xf>
    <xf numFmtId="0" fontId="5" fillId="36" borderId="13" xfId="0" applyNumberFormat="1" applyFont="1" applyFill="1" applyBorder="1">
      <alignment wrapText="1"/>
    </xf>
    <xf numFmtId="0" fontId="25" fillId="0" borderId="0" xfId="0" applyNumberFormat="1" applyFont="1" applyAlignment="1" applyProtection="1">
      <alignment horizontal="left" wrapText="1"/>
      <protection locked="0"/>
    </xf>
    <xf numFmtId="0" fontId="6" fillId="0" borderId="0" xfId="0" applyNumberFormat="1" applyFont="1" applyAlignment="1" applyProtection="1">
      <alignment horizontal="center" vertical="center"/>
      <protection locked="0"/>
    </xf>
    <xf numFmtId="0" fontId="6" fillId="0" borderId="0" xfId="0" applyNumberFormat="1" applyFont="1" applyAlignment="1" applyProtection="1">
      <alignment horizontal="center" wrapText="1"/>
      <protection locked="0"/>
    </xf>
    <xf numFmtId="0" fontId="6" fillId="0" borderId="0" xfId="0" applyNumberFormat="1" applyFont="1" applyAlignment="1" applyProtection="1">
      <alignment horizontal="center"/>
      <protection locked="0"/>
    </xf>
    <xf numFmtId="0" fontId="25" fillId="36" borderId="0" xfId="0" applyNumberFormat="1" applyFont="1" applyFill="1" applyAlignment="1" applyProtection="1">
      <alignment horizontal="left" wrapText="1"/>
      <protection locked="0"/>
    </xf>
    <xf numFmtId="0" fontId="6" fillId="36" borderId="0" xfId="0" applyNumberFormat="1" applyFont="1" applyFill="1" applyAlignment="1" applyProtection="1">
      <alignment horizontal="center" vertical="center"/>
      <protection locked="0"/>
    </xf>
    <xf numFmtId="0" fontId="6" fillId="35" borderId="0" xfId="0" applyNumberFormat="1" applyFont="1" applyFill="1" applyAlignment="1" applyProtection="1">
      <alignment horizontal="center"/>
      <protection locked="0"/>
    </xf>
    <xf numFmtId="4" fontId="3" fillId="0" borderId="0" xfId="0" applyNumberFormat="1" applyFont="1" applyBorder="1" applyProtection="1">
      <alignment wrapText="1"/>
      <protection locked="0"/>
    </xf>
    <xf numFmtId="165" fontId="6" fillId="0" borderId="0" xfId="4" applyFont="1" applyAlignment="1" applyProtection="1">
      <alignment horizontal="center"/>
      <protection locked="0"/>
    </xf>
    <xf numFmtId="165" fontId="25" fillId="0" borderId="0" xfId="4" applyFont="1" applyAlignment="1" applyProtection="1">
      <alignment horizontal="right" vertical="center"/>
      <protection locked="0"/>
    </xf>
    <xf numFmtId="165" fontId="3" fillId="0" borderId="0" xfId="4" applyFont="1" applyAlignment="1">
      <alignment wrapText="1"/>
    </xf>
    <xf numFmtId="165" fontId="5" fillId="3" borderId="2" xfId="4" applyFont="1" applyFill="1" applyBorder="1" applyAlignment="1">
      <alignment wrapText="1"/>
    </xf>
    <xf numFmtId="165" fontId="5" fillId="37" borderId="1" xfId="4" applyFont="1" applyFill="1" applyBorder="1" applyAlignment="1" applyProtection="1">
      <alignment wrapText="1"/>
      <protection locked="0"/>
    </xf>
    <xf numFmtId="165" fontId="5" fillId="36" borderId="15" xfId="4" applyFont="1" applyFill="1" applyBorder="1" applyAlignment="1" applyProtection="1">
      <alignment wrapText="1"/>
      <protection locked="0"/>
    </xf>
    <xf numFmtId="165" fontId="25" fillId="36" borderId="0" xfId="4" applyFont="1" applyFill="1" applyAlignment="1" applyProtection="1">
      <alignment horizontal="right" vertical="center"/>
      <protection locked="0"/>
    </xf>
  </cellXfs>
  <cellStyles count="50">
    <cellStyle name="20% - Accent1" xfId="27" builtinId="30" customBuiltin="1"/>
    <cellStyle name="20% - Accent2" xfId="31" builtinId="34" customBuiltin="1"/>
    <cellStyle name="20% - Accent3" xfId="35" builtinId="38" customBuiltin="1"/>
    <cellStyle name="20% - Accent4" xfId="39" builtinId="42" customBuiltin="1"/>
    <cellStyle name="20% - Accent5" xfId="43" builtinId="46" customBuiltin="1"/>
    <cellStyle name="20% - Accent6" xfId="47" builtinId="50" customBuiltin="1"/>
    <cellStyle name="40% - Accent1" xfId="28" builtinId="31" customBuiltin="1"/>
    <cellStyle name="40% - Accent2" xfId="32" builtinId="35" customBuiltin="1"/>
    <cellStyle name="40% - Accent3" xfId="36" builtinId="39" customBuiltin="1"/>
    <cellStyle name="40% - Accent4" xfId="40" builtinId="43" customBuiltin="1"/>
    <cellStyle name="40% - Accent5" xfId="44" builtinId="47" customBuiltin="1"/>
    <cellStyle name="40% - Accent6" xfId="48" builtinId="51" customBuiltin="1"/>
    <cellStyle name="60% - Accent1" xfId="29" builtinId="32" customBuiltin="1"/>
    <cellStyle name="60% - Accent2" xfId="33" builtinId="36" customBuiltin="1"/>
    <cellStyle name="60% - Accent3" xfId="37" builtinId="40" customBuiltin="1"/>
    <cellStyle name="60% - Accent4" xfId="41" builtinId="44" customBuiltin="1"/>
    <cellStyle name="60% - Accent5" xfId="45" builtinId="48" customBuiltin="1"/>
    <cellStyle name="60% - Accent6" xfId="49" builtinId="52" customBuiltin="1"/>
    <cellStyle name="Accent1" xfId="26" builtinId="29" customBuiltin="1"/>
    <cellStyle name="Accent2" xfId="30" builtinId="33" customBuiltin="1"/>
    <cellStyle name="Accent3" xfId="34" builtinId="37" customBuiltin="1"/>
    <cellStyle name="Accent4" xfId="38" builtinId="41" customBuiltin="1"/>
    <cellStyle name="Accent5" xfId="42" builtinId="45" customBuiltin="1"/>
    <cellStyle name="Accent6" xfId="46" builtinId="49" customBuiltin="1"/>
    <cellStyle name="Bad" xfId="15" builtinId="27" customBuiltin="1"/>
    <cellStyle name="Calculation" xfId="19" builtinId="22" customBuiltin="1"/>
    <cellStyle name="Check Cell" xfId="21" builtinId="23" customBuiltin="1"/>
    <cellStyle name="Comma" xfId="4" builtinId="3" customBuiltin="1"/>
    <cellStyle name="Comma [0]" xfId="5" builtinId="6" customBuiltin="1"/>
    <cellStyle name="Currency" xfId="6" builtinId="4" customBuiltin="1"/>
    <cellStyle name="Currency [0]" xfId="7" builtinId="7" customBuiltin="1"/>
    <cellStyle name="Datum" xfId="1" xr:uid="{00000000-0005-0000-0000-000000000000}"/>
    <cellStyle name="Explanatory Text" xfId="24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" xfId="17" builtinId="20" customBuiltin="1"/>
    <cellStyle name="Linked Cell" xfId="20" builtinId="24" customBuiltin="1"/>
    <cellStyle name="Neutral" xfId="16" builtinId="28" customBuiltin="1"/>
    <cellStyle name="Normal" xfId="0" builtinId="0" customBuiltin="1"/>
    <cellStyle name="Note" xfId="23" builtinId="10" customBuiltin="1"/>
    <cellStyle name="Opgelost" xfId="2" xr:uid="{00000000-0005-0000-0000-000001000000}"/>
    <cellStyle name="Output" xfId="18" builtinId="21" customBuiltin="1"/>
    <cellStyle name="Percent" xfId="8" builtinId="5" customBuiltin="1"/>
    <cellStyle name="Tekst" xfId="3" xr:uid="{00000000-0005-0000-0000-000003000000}"/>
    <cellStyle name="Title" xfId="9" builtinId="15" customBuiltin="1"/>
    <cellStyle name="Total" xfId="25" builtinId="25" customBuiltin="1"/>
    <cellStyle name="Warning Text" xfId="22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9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B1:E28"/>
  <sheetViews>
    <sheetView showGridLines="0" tabSelected="1" zoomScale="115" zoomScaleNormal="115" workbookViewId="0">
      <selection activeCell="I8" sqref="I8"/>
    </sheetView>
  </sheetViews>
  <sheetFormatPr defaultColWidth="9.140625" defaultRowHeight="12.75" x14ac:dyDescent="0.2"/>
  <cols>
    <col min="1" max="1" width="2.7109375" style="2" customWidth="1"/>
    <col min="2" max="2" width="39.140625" style="2" bestFit="1" customWidth="1"/>
    <col min="3" max="3" width="31.7109375" style="2" customWidth="1"/>
    <col min="4" max="4" width="15.42578125" style="2" customWidth="1"/>
    <col min="5" max="5" width="29.42578125" style="2" customWidth="1"/>
    <col min="6" max="6" width="2.7109375" style="2" customWidth="1"/>
    <col min="7" max="16384" width="9.140625" style="2"/>
  </cols>
  <sheetData>
    <row r="1" spans="2:5" s="1" customFormat="1" ht="46.5" x14ac:dyDescent="0.35">
      <c r="B1" s="23" t="s">
        <v>48</v>
      </c>
      <c r="C1" s="33" t="s">
        <v>54</v>
      </c>
      <c r="D1" s="33"/>
      <c r="E1" s="33"/>
    </row>
    <row r="2" spans="2:5" s="1" customFormat="1" ht="23.25" x14ac:dyDescent="0.35">
      <c r="B2" s="29"/>
      <c r="C2" s="30"/>
      <c r="D2" s="30"/>
      <c r="E2" s="35"/>
    </row>
    <row r="3" spans="2:5" s="1" customFormat="1" ht="23.25" x14ac:dyDescent="0.25">
      <c r="B3" s="27" t="s">
        <v>55</v>
      </c>
      <c r="C3" s="28"/>
      <c r="D3" s="28"/>
      <c r="E3" s="36">
        <v>1847.3</v>
      </c>
    </row>
    <row r="4" spans="2:5" ht="24" customHeight="1" x14ac:dyDescent="0.2">
      <c r="B4" s="3" t="s">
        <v>18</v>
      </c>
      <c r="E4" s="37"/>
    </row>
    <row r="5" spans="2:5" ht="15.75" customHeight="1" x14ac:dyDescent="0.25">
      <c r="B5" s="4" t="s">
        <v>49</v>
      </c>
      <c r="C5" s="5"/>
      <c r="E5" s="37"/>
    </row>
    <row r="6" spans="2:5" x14ac:dyDescent="0.2">
      <c r="B6" s="6" t="s">
        <v>19</v>
      </c>
      <c r="D6" s="15">
        <f>'Income ING 076825'!O2</f>
        <v>3210</v>
      </c>
      <c r="E6" s="37"/>
    </row>
    <row r="7" spans="2:5" ht="13.5" thickBot="1" x14ac:dyDescent="0.25">
      <c r="B7" s="7" t="s">
        <v>22</v>
      </c>
      <c r="D7" s="16"/>
      <c r="E7" s="38">
        <f>SUM(D6:D6)</f>
        <v>3210</v>
      </c>
    </row>
    <row r="8" spans="2:5" x14ac:dyDescent="0.2">
      <c r="B8" s="6"/>
      <c r="D8" s="16"/>
      <c r="E8" s="37"/>
    </row>
    <row r="9" spans="2:5" x14ac:dyDescent="0.2">
      <c r="B9" s="6"/>
      <c r="E9" s="37"/>
    </row>
    <row r="10" spans="2:5" ht="15.75" customHeight="1" x14ac:dyDescent="0.25">
      <c r="B10" s="4" t="s">
        <v>50</v>
      </c>
      <c r="C10" s="5"/>
      <c r="E10" s="37"/>
    </row>
    <row r="11" spans="2:5" x14ac:dyDescent="0.2">
      <c r="B11" s="6" t="s">
        <v>27</v>
      </c>
      <c r="D11" s="15">
        <f>'Expenses ING 076825'!O6</f>
        <v>900</v>
      </c>
      <c r="E11" s="37"/>
    </row>
    <row r="12" spans="2:5" x14ac:dyDescent="0.2">
      <c r="B12" s="6" t="s">
        <v>57</v>
      </c>
      <c r="D12" s="15">
        <f>'Expenses ING 076825'!O7</f>
        <v>1015</v>
      </c>
      <c r="E12" s="37"/>
    </row>
    <row r="13" spans="2:5" x14ac:dyDescent="0.2">
      <c r="B13" s="6" t="s">
        <v>26</v>
      </c>
      <c r="D13" s="15">
        <f>'Expenses ING 076825'!O5</f>
        <v>159.85999999999999</v>
      </c>
      <c r="E13" s="37"/>
    </row>
    <row r="14" spans="2:5" x14ac:dyDescent="0.2">
      <c r="B14" s="6" t="s">
        <v>36</v>
      </c>
      <c r="D14" s="15">
        <f>'Expenses ING 076825'!O16</f>
        <v>437.4</v>
      </c>
      <c r="E14" s="37"/>
    </row>
    <row r="15" spans="2:5" x14ac:dyDescent="0.2">
      <c r="B15" s="6" t="s">
        <v>37</v>
      </c>
      <c r="D15" s="15">
        <f>'Expenses ING 076825'!O17</f>
        <v>936.98</v>
      </c>
      <c r="E15" s="37"/>
    </row>
    <row r="16" spans="2:5" x14ac:dyDescent="0.2">
      <c r="B16" s="6" t="s">
        <v>52</v>
      </c>
      <c r="D16" s="15">
        <f>'Expenses ING 076825'!O23</f>
        <v>352.1</v>
      </c>
      <c r="E16" s="37"/>
    </row>
    <row r="17" spans="2:5" x14ac:dyDescent="0.2">
      <c r="B17" s="6"/>
      <c r="D17" s="34"/>
      <c r="E17" s="37"/>
    </row>
    <row r="18" spans="2:5" x14ac:dyDescent="0.2">
      <c r="B18" s="6"/>
      <c r="D18" s="34"/>
      <c r="E18" s="37"/>
    </row>
    <row r="19" spans="2:5" x14ac:dyDescent="0.2">
      <c r="B19" s="7" t="s">
        <v>46</v>
      </c>
      <c r="E19" s="39">
        <f>SUM(D11:D16)</f>
        <v>3801.34</v>
      </c>
    </row>
    <row r="20" spans="2:5" x14ac:dyDescent="0.2">
      <c r="B20" s="7"/>
      <c r="E20" s="37"/>
    </row>
    <row r="21" spans="2:5" x14ac:dyDescent="0.2">
      <c r="B21" s="6"/>
      <c r="E21" s="37"/>
    </row>
    <row r="22" spans="2:5" ht="13.5" thickBot="1" x14ac:dyDescent="0.25">
      <c r="B22" s="25" t="s">
        <v>53</v>
      </c>
      <c r="C22" s="26"/>
      <c r="D22" s="26"/>
      <c r="E22" s="40">
        <f>Netto_verkopen-Totale_onkosten</f>
        <v>-591.34000000000015</v>
      </c>
    </row>
    <row r="23" spans="2:5" ht="13.5" thickTop="1" x14ac:dyDescent="0.2">
      <c r="B23" s="8"/>
      <c r="E23" s="37"/>
    </row>
    <row r="24" spans="2:5" x14ac:dyDescent="0.2">
      <c r="B24" s="8"/>
      <c r="E24" s="37"/>
    </row>
    <row r="25" spans="2:5" x14ac:dyDescent="0.2">
      <c r="E25" s="37"/>
    </row>
    <row r="26" spans="2:5" x14ac:dyDescent="0.2">
      <c r="E26" s="37"/>
    </row>
    <row r="27" spans="2:5" ht="23.25" x14ac:dyDescent="0.25">
      <c r="B27" s="31" t="s">
        <v>56</v>
      </c>
      <c r="C27" s="32"/>
      <c r="D27" s="32"/>
      <c r="E27" s="41">
        <f>E3+Netto_inkomsten</f>
        <v>1255.9599999999998</v>
      </c>
    </row>
    <row r="28" spans="2:5" x14ac:dyDescent="0.2">
      <c r="E28" s="37"/>
    </row>
  </sheetData>
  <sheetProtection formatCells="0" formatColumns="0" formatRows="0" insertColumns="0" insertRows="0" deleteColumns="0" deleteRows="0" sort="0"/>
  <mergeCells count="1">
    <mergeCell ref="C1:E1"/>
  </mergeCells>
  <phoneticPr fontId="0" type="noConversion"/>
  <dataValidations count="6">
    <dataValidation type="decimal" allowBlank="1" showInputMessage="1" showErrorMessage="1" error="Voer een bedrag in tussen -10.000.000 en 10.000.000." sqref="D6 D11:D18" xr:uid="{00000000-0002-0000-0000-000000000000}">
      <formula1>-10000000</formula1>
      <formula2>10000000</formula2>
    </dataValidation>
    <dataValidation allowBlank="1" showInputMessage="1" showErrorMessage="1" prompt="Maak in dit werkblad een resultatenrekening. Voer verkopen in cel D6 en D7 in, kosten in cel D11 t/m D15, onkosten in D23 t/m D48, en overige inkomsten in cel D54 en D55 om totalen te berekenen" sqref="A1:A3" xr:uid="{00000000-0002-0000-0000-000001000000}"/>
    <dataValidation allowBlank="1" showInputMessage="1" showErrorMessage="1" prompt="De titel van dit werkblad staat in deze cel. Voer in cel B2 de naam in, en in cel B3 de periode" sqref="B1:C3 B27:C27" xr:uid="{00000000-0002-0000-0000-000002000000}"/>
    <dataValidation allowBlank="1" showInputMessage="1" showErrorMessage="1" prompt="Typ of wijzig opbrengstenitems in cel B6 en B7 en waarden in cel D6 en D7. De nettoverkoop wordt automatisch berekend in cel E8" sqref="B5" xr:uid="{00000000-0002-0000-0000-000005000000}"/>
    <dataValidation allowBlank="1" showInputMessage="1" showErrorMessage="1" prompt="Het label Kostprijs van verkochte goederen staat in de cel hieronder" sqref="B7" xr:uid="{00000000-0002-0000-0000-000006000000}"/>
    <dataValidation allowBlank="1" showInputMessage="1" showErrorMessage="1" prompt="Typ of wijzig onkostenitems in cel B23 t/m B48 en waarden in cel D23 t/m D48. Totale onkosten worden automatisch berekend in cel E49 en de netto bedrijfsopbrengst in cel E51" sqref="B10" xr:uid="{F589A4EE-43B1-47D1-A3C4-DD166D58DFD4}"/>
  </dataValidations>
  <printOptions horizontalCentered="1"/>
  <pageMargins left="0.65" right="0.65" top="0.65" bottom="0.9" header="0" footer="0"/>
  <pageSetup paperSize="9" scale="8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550BA-4B89-41FF-861A-AF8127EED6C3}">
  <dimension ref="A1:O36"/>
  <sheetViews>
    <sheetView zoomScale="115" zoomScaleNormal="11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17" sqref="A17"/>
    </sheetView>
  </sheetViews>
  <sheetFormatPr defaultColWidth="8.85546875" defaultRowHeight="12.75" x14ac:dyDescent="0.2"/>
  <cols>
    <col min="1" max="1" width="31.28515625" bestFit="1" customWidth="1"/>
    <col min="2" max="2" width="29.28515625" customWidth="1"/>
    <col min="3" max="3" width="10.7109375" bestFit="1" customWidth="1"/>
    <col min="15" max="15" width="10.28515625" customWidth="1"/>
  </cols>
  <sheetData>
    <row r="1" spans="1:15" ht="15" customHeight="1" x14ac:dyDescent="0.2">
      <c r="A1" s="10" t="s">
        <v>0</v>
      </c>
      <c r="B1" s="10" t="s">
        <v>14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5</v>
      </c>
      <c r="H1" s="10" t="s">
        <v>6</v>
      </c>
      <c r="I1" s="10" t="s">
        <v>7</v>
      </c>
      <c r="J1" s="10" t="s">
        <v>8</v>
      </c>
      <c r="K1" s="10" t="s">
        <v>9</v>
      </c>
      <c r="L1" s="10" t="s">
        <v>10</v>
      </c>
      <c r="M1" s="10" t="s">
        <v>11</v>
      </c>
      <c r="N1" s="10" t="s">
        <v>12</v>
      </c>
      <c r="O1" s="10" t="s">
        <v>13</v>
      </c>
    </row>
    <row r="2" spans="1:15" ht="15" customHeight="1" x14ac:dyDescent="0.2">
      <c r="A2" s="9" t="s">
        <v>23</v>
      </c>
      <c r="B2" s="9" t="s">
        <v>17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>
        <f>SUM(C2:N2)</f>
        <v>0</v>
      </c>
    </row>
    <row r="3" spans="1:15" ht="15" customHeight="1" x14ac:dyDescent="0.2">
      <c r="A3" s="9" t="s">
        <v>24</v>
      </c>
      <c r="B3" s="9" t="s">
        <v>17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>
        <f>SUM(C3:N3)</f>
        <v>0</v>
      </c>
    </row>
    <row r="4" spans="1:15" ht="15" customHeight="1" x14ac:dyDescent="0.2">
      <c r="A4" s="9" t="s">
        <v>25</v>
      </c>
      <c r="B4" s="9" t="s">
        <v>17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>
        <f t="shared" ref="O4:O26" si="0">SUM(C4:N4)</f>
        <v>0</v>
      </c>
    </row>
    <row r="5" spans="1:15" ht="15" customHeight="1" x14ac:dyDescent="0.2">
      <c r="A5" s="9" t="s">
        <v>26</v>
      </c>
      <c r="B5" s="9" t="s">
        <v>17</v>
      </c>
      <c r="C5" s="11">
        <v>13.41</v>
      </c>
      <c r="D5" s="11">
        <v>15.49</v>
      </c>
      <c r="E5" s="11">
        <v>13.5</v>
      </c>
      <c r="F5" s="11">
        <v>13.28</v>
      </c>
      <c r="G5" s="11">
        <v>13.28</v>
      </c>
      <c r="H5" s="11">
        <v>9.68</v>
      </c>
      <c r="I5" s="11">
        <v>13.28</v>
      </c>
      <c r="J5" s="11">
        <v>14.47</v>
      </c>
      <c r="K5" s="11">
        <v>13.5</v>
      </c>
      <c r="L5" s="11">
        <v>13.28</v>
      </c>
      <c r="M5" s="11">
        <v>13.77</v>
      </c>
      <c r="N5" s="11">
        <v>12.92</v>
      </c>
      <c r="O5" s="11">
        <f t="shared" si="0"/>
        <v>159.85999999999999</v>
      </c>
    </row>
    <row r="6" spans="1:15" ht="15" customHeight="1" x14ac:dyDescent="0.2">
      <c r="A6" s="9" t="s">
        <v>27</v>
      </c>
      <c r="B6" s="9" t="s">
        <v>17</v>
      </c>
      <c r="C6" s="11">
        <f>150+150</f>
        <v>300</v>
      </c>
      <c r="D6" s="11"/>
      <c r="E6" s="11"/>
      <c r="F6" s="11"/>
      <c r="G6" s="11">
        <v>250</v>
      </c>
      <c r="H6" s="11"/>
      <c r="I6" s="11">
        <v>250</v>
      </c>
      <c r="J6" s="11"/>
      <c r="K6" s="11"/>
      <c r="L6" s="11">
        <v>100</v>
      </c>
      <c r="M6" s="11"/>
      <c r="N6" s="11"/>
      <c r="O6" s="11">
        <f t="shared" si="0"/>
        <v>900</v>
      </c>
    </row>
    <row r="7" spans="1:15" ht="15" customHeight="1" x14ac:dyDescent="0.2">
      <c r="A7" s="9" t="s">
        <v>57</v>
      </c>
      <c r="B7" s="9" t="s">
        <v>17</v>
      </c>
      <c r="C7" s="11"/>
      <c r="D7" s="11"/>
      <c r="E7" s="11"/>
      <c r="F7" s="11"/>
      <c r="G7" s="11"/>
      <c r="H7" s="11"/>
      <c r="I7" s="11">
        <v>1000</v>
      </c>
      <c r="J7" s="11"/>
      <c r="K7" s="11"/>
      <c r="L7" s="11">
        <v>15</v>
      </c>
      <c r="M7" s="11"/>
      <c r="N7" s="11"/>
      <c r="O7" s="11">
        <f t="shared" si="0"/>
        <v>1015</v>
      </c>
    </row>
    <row r="8" spans="1:15" ht="15" customHeight="1" x14ac:dyDescent="0.2">
      <c r="A8" s="9" t="s">
        <v>28</v>
      </c>
      <c r="B8" s="9" t="s">
        <v>17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>
        <f t="shared" si="0"/>
        <v>0</v>
      </c>
    </row>
    <row r="9" spans="1:15" ht="15" customHeight="1" x14ac:dyDescent="0.2">
      <c r="A9" s="9" t="s">
        <v>29</v>
      </c>
      <c r="B9" s="9" t="s">
        <v>17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>
        <f t="shared" si="0"/>
        <v>0</v>
      </c>
    </row>
    <row r="10" spans="1:15" ht="15" customHeight="1" x14ac:dyDescent="0.2">
      <c r="A10" s="9" t="s">
        <v>30</v>
      </c>
      <c r="B10" s="9" t="s">
        <v>17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>
        <f t="shared" si="0"/>
        <v>0</v>
      </c>
    </row>
    <row r="11" spans="1:15" ht="15" customHeight="1" x14ac:dyDescent="0.2">
      <c r="A11" s="9" t="s">
        <v>31</v>
      </c>
      <c r="B11" s="9" t="s">
        <v>17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>
        <f t="shared" si="0"/>
        <v>0</v>
      </c>
    </row>
    <row r="12" spans="1:15" ht="15" customHeight="1" x14ac:dyDescent="0.2">
      <c r="A12" s="9" t="s">
        <v>32</v>
      </c>
      <c r="B12" s="9" t="s">
        <v>17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>
        <f t="shared" si="0"/>
        <v>0</v>
      </c>
    </row>
    <row r="13" spans="1:15" ht="15" customHeight="1" x14ac:dyDescent="0.2">
      <c r="A13" s="9" t="s">
        <v>33</v>
      </c>
      <c r="B13" s="9" t="s">
        <v>17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>
        <f t="shared" si="0"/>
        <v>0</v>
      </c>
    </row>
    <row r="14" spans="1:15" ht="15" customHeight="1" x14ac:dyDescent="0.2">
      <c r="A14" s="9" t="s">
        <v>34</v>
      </c>
      <c r="B14" s="9" t="s">
        <v>17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>
        <f t="shared" si="0"/>
        <v>0</v>
      </c>
    </row>
    <row r="15" spans="1:15" ht="15" customHeight="1" x14ac:dyDescent="0.2">
      <c r="A15" s="9" t="s">
        <v>35</v>
      </c>
      <c r="B15" s="9" t="s">
        <v>17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>
        <f t="shared" si="0"/>
        <v>0</v>
      </c>
    </row>
    <row r="16" spans="1:15" ht="15" customHeight="1" x14ac:dyDescent="0.2">
      <c r="A16" s="9" t="s">
        <v>36</v>
      </c>
      <c r="B16" s="9" t="s">
        <v>17</v>
      </c>
      <c r="C16" s="11">
        <f>10+10</f>
        <v>20</v>
      </c>
      <c r="D16" s="11"/>
      <c r="E16" s="11"/>
      <c r="F16" s="11"/>
      <c r="G16" s="11">
        <v>42.4</v>
      </c>
      <c r="H16" s="11"/>
      <c r="I16" s="11"/>
      <c r="J16" s="11"/>
      <c r="K16" s="11">
        <v>375</v>
      </c>
      <c r="L16" s="11"/>
      <c r="M16" s="11"/>
      <c r="N16" s="11"/>
      <c r="O16" s="11">
        <f>SUM(C16:N16)</f>
        <v>437.4</v>
      </c>
    </row>
    <row r="17" spans="1:15" ht="15" customHeight="1" x14ac:dyDescent="0.2">
      <c r="A17" s="9" t="s">
        <v>37</v>
      </c>
      <c r="B17" s="9" t="s">
        <v>17</v>
      </c>
      <c r="C17" s="11">
        <v>425</v>
      </c>
      <c r="D17" s="11"/>
      <c r="E17" s="11"/>
      <c r="F17" s="11"/>
      <c r="G17" s="11">
        <v>90</v>
      </c>
      <c r="H17" s="11"/>
      <c r="I17" s="11">
        <v>72.45</v>
      </c>
      <c r="J17" s="11"/>
      <c r="K17" s="11">
        <v>349.53</v>
      </c>
      <c r="L17" s="11"/>
      <c r="M17" s="11"/>
      <c r="N17" s="11"/>
      <c r="O17" s="11">
        <f>SUM(C17:N17)</f>
        <v>936.98</v>
      </c>
    </row>
    <row r="18" spans="1:15" ht="15" customHeight="1" x14ac:dyDescent="0.2">
      <c r="A18" s="9" t="s">
        <v>38</v>
      </c>
      <c r="B18" s="9" t="s">
        <v>17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>
        <f t="shared" si="0"/>
        <v>0</v>
      </c>
    </row>
    <row r="19" spans="1:15" ht="15" customHeight="1" x14ac:dyDescent="0.2">
      <c r="A19" s="9" t="s">
        <v>39</v>
      </c>
      <c r="B19" s="9" t="s">
        <v>17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>
        <f t="shared" si="0"/>
        <v>0</v>
      </c>
    </row>
    <row r="20" spans="1:15" ht="15" customHeight="1" x14ac:dyDescent="0.2">
      <c r="A20" s="9" t="s">
        <v>40</v>
      </c>
      <c r="B20" s="9" t="s">
        <v>17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f t="shared" si="0"/>
        <v>0</v>
      </c>
    </row>
    <row r="21" spans="1:15" ht="15" customHeight="1" x14ac:dyDescent="0.2">
      <c r="A21" s="9" t="s">
        <v>41</v>
      </c>
      <c r="B21" s="9" t="s">
        <v>17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>
        <f t="shared" si="0"/>
        <v>0</v>
      </c>
    </row>
    <row r="22" spans="1:15" ht="15" customHeight="1" x14ac:dyDescent="0.2">
      <c r="A22" s="9" t="s">
        <v>42</v>
      </c>
      <c r="B22" s="9" t="s">
        <v>17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>
        <f>SUM(C22:N22)</f>
        <v>0</v>
      </c>
    </row>
    <row r="23" spans="1:15" ht="15" customHeight="1" x14ac:dyDescent="0.2">
      <c r="A23" s="9" t="s">
        <v>52</v>
      </c>
      <c r="B23" s="9" t="s">
        <v>17</v>
      </c>
      <c r="C23" s="11">
        <f>15+4.66+33+21+4.66</f>
        <v>78.319999999999993</v>
      </c>
      <c r="D23" s="11">
        <f>4.66+4.66+36+4.66</f>
        <v>49.980000000000004</v>
      </c>
      <c r="E23" s="11">
        <f>4.66+4.66+4.66</f>
        <v>13.98</v>
      </c>
      <c r="F23" s="11">
        <f>4.66+4.66+4.66</f>
        <v>13.98</v>
      </c>
      <c r="G23" s="11">
        <f>4.66+4.66+4.66</f>
        <v>13.98</v>
      </c>
      <c r="H23" s="11">
        <f>4.66+4.66+4.66</f>
        <v>13.98</v>
      </c>
      <c r="I23" s="11">
        <f>15+33+4.66+4.66</f>
        <v>57.319999999999993</v>
      </c>
      <c r="J23" s="11">
        <f>4.66+4.66+36+4.66</f>
        <v>49.980000000000004</v>
      </c>
      <c r="K23" s="11">
        <f>4.66+4.66+4.66</f>
        <v>13.98</v>
      </c>
      <c r="L23" s="11">
        <f>4.66+4.66+4.66+4.66</f>
        <v>18.64</v>
      </c>
      <c r="M23" s="11">
        <f>4.66+4.66+4.66</f>
        <v>13.98</v>
      </c>
      <c r="N23" s="11">
        <f>4.66+4.66+4.66</f>
        <v>13.98</v>
      </c>
      <c r="O23" s="11">
        <f t="shared" si="0"/>
        <v>352.1</v>
      </c>
    </row>
    <row r="24" spans="1:15" ht="15" customHeight="1" x14ac:dyDescent="0.2">
      <c r="A24" s="9" t="s">
        <v>51</v>
      </c>
      <c r="B24" s="9" t="s">
        <v>17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>
        <f t="shared" si="0"/>
        <v>0</v>
      </c>
    </row>
    <row r="25" spans="1:15" ht="15" customHeight="1" x14ac:dyDescent="0.2">
      <c r="A25" s="9" t="s">
        <v>43</v>
      </c>
      <c r="B25" s="9" t="s">
        <v>17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>
        <f t="shared" si="0"/>
        <v>0</v>
      </c>
    </row>
    <row r="26" spans="1:15" ht="15" customHeight="1" x14ac:dyDescent="0.2">
      <c r="A26" s="9" t="s">
        <v>44</v>
      </c>
      <c r="B26" s="9" t="s">
        <v>17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>
        <f t="shared" si="0"/>
        <v>0</v>
      </c>
    </row>
    <row r="27" spans="1:15" ht="15" customHeight="1" x14ac:dyDescent="0.2">
      <c r="A27" s="9" t="s">
        <v>45</v>
      </c>
      <c r="B27" s="9" t="s">
        <v>17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>
        <f>SUM(C27:N27)</f>
        <v>0</v>
      </c>
    </row>
    <row r="28" spans="1:15" ht="13.5" thickBot="1" x14ac:dyDescent="0.25"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5" ht="14.25" thickTop="1" thickBot="1" x14ac:dyDescent="0.25">
      <c r="A29" s="12" t="s">
        <v>47</v>
      </c>
      <c r="B29" s="12"/>
      <c r="C29" s="22">
        <f>SUM(C2:C27)</f>
        <v>836.73</v>
      </c>
      <c r="D29" s="22">
        <f t="shared" ref="D29:N29" si="1">SUM(D2:D27)</f>
        <v>65.47</v>
      </c>
      <c r="E29" s="22">
        <f t="shared" si="1"/>
        <v>27.48</v>
      </c>
      <c r="F29" s="22">
        <f t="shared" si="1"/>
        <v>27.259999999999998</v>
      </c>
      <c r="G29" s="22">
        <f t="shared" si="1"/>
        <v>409.65999999999997</v>
      </c>
      <c r="H29" s="22">
        <f t="shared" si="1"/>
        <v>23.66</v>
      </c>
      <c r="I29" s="22">
        <f t="shared" si="1"/>
        <v>1393.05</v>
      </c>
      <c r="J29" s="22">
        <f t="shared" si="1"/>
        <v>64.45</v>
      </c>
      <c r="K29" s="22">
        <f t="shared" si="1"/>
        <v>752.01</v>
      </c>
      <c r="L29" s="22">
        <f t="shared" si="1"/>
        <v>146.92000000000002</v>
      </c>
      <c r="M29" s="22">
        <f t="shared" si="1"/>
        <v>27.75</v>
      </c>
      <c r="N29" s="22">
        <f t="shared" si="1"/>
        <v>26.9</v>
      </c>
      <c r="O29" s="22">
        <f>SUM(O2:O27)</f>
        <v>3801.3399999999997</v>
      </c>
    </row>
    <row r="30" spans="1:15" ht="13.5" thickTop="1" x14ac:dyDescent="0.2"/>
    <row r="33" spans="10:15" x14ac:dyDescent="0.2">
      <c r="J33" s="17" t="s">
        <v>15</v>
      </c>
      <c r="K33" s="18"/>
      <c r="L33" s="17" t="s">
        <v>16</v>
      </c>
      <c r="M33" s="18"/>
      <c r="N33" s="18"/>
      <c r="O33" s="19">
        <v>3801.34</v>
      </c>
    </row>
    <row r="34" spans="10:15" x14ac:dyDescent="0.2">
      <c r="J34" s="18"/>
      <c r="K34" s="18"/>
      <c r="L34" s="18"/>
      <c r="M34" s="18"/>
      <c r="N34" s="18"/>
      <c r="O34" s="20"/>
    </row>
    <row r="35" spans="10:15" ht="13.5" thickBot="1" x14ac:dyDescent="0.25">
      <c r="J35" s="12"/>
      <c r="K35" s="12"/>
      <c r="L35" s="12" t="s">
        <v>13</v>
      </c>
      <c r="M35" s="12"/>
      <c r="N35" s="12"/>
      <c r="O35" s="21">
        <f>O29-O33</f>
        <v>0</v>
      </c>
    </row>
    <row r="36" spans="10:15" ht="13.5" thickTop="1" x14ac:dyDescent="0.2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AAF5C-B56A-4D50-905A-E44B7B22A7DD}">
  <dimension ref="A1:O25"/>
  <sheetViews>
    <sheetView workbookViewId="0">
      <selection activeCell="F28" sqref="F28"/>
    </sheetView>
  </sheetViews>
  <sheetFormatPr defaultColWidth="8.85546875" defaultRowHeight="12.75" x14ac:dyDescent="0.2"/>
  <cols>
    <col min="1" max="2" width="29.28515625" customWidth="1"/>
    <col min="3" max="3" width="9.28515625" customWidth="1"/>
    <col min="15" max="15" width="12.42578125" customWidth="1"/>
  </cols>
  <sheetData>
    <row r="1" spans="1:15" ht="15" customHeight="1" x14ac:dyDescent="0.2">
      <c r="A1" s="10" t="s">
        <v>0</v>
      </c>
      <c r="B1" s="10" t="s">
        <v>14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5</v>
      </c>
      <c r="H1" s="10" t="s">
        <v>6</v>
      </c>
      <c r="I1" s="10" t="s">
        <v>7</v>
      </c>
      <c r="J1" s="10" t="s">
        <v>8</v>
      </c>
      <c r="K1" s="10" t="s">
        <v>9</v>
      </c>
      <c r="L1" s="10" t="s">
        <v>10</v>
      </c>
      <c r="M1" s="10" t="s">
        <v>11</v>
      </c>
      <c r="N1" s="10" t="s">
        <v>12</v>
      </c>
      <c r="O1" s="10" t="s">
        <v>13</v>
      </c>
    </row>
    <row r="2" spans="1:15" ht="15" customHeight="1" x14ac:dyDescent="0.2">
      <c r="A2" s="9" t="s">
        <v>19</v>
      </c>
      <c r="B2" s="9" t="s">
        <v>17</v>
      </c>
      <c r="C2" s="11">
        <f>10+15+10+10+235</f>
        <v>280</v>
      </c>
      <c r="D2" s="11">
        <f>10+10+10+15+225</f>
        <v>270</v>
      </c>
      <c r="E2" s="11">
        <f>10+10+10+15+225</f>
        <v>270</v>
      </c>
      <c r="F2" s="11">
        <f>10+10+10+15+225</f>
        <v>270</v>
      </c>
      <c r="G2" s="11">
        <f>10+10+10+15+25</f>
        <v>70</v>
      </c>
      <c r="H2" s="11">
        <f>10+10+10+15+225</f>
        <v>270</v>
      </c>
      <c r="I2" s="11">
        <f>10+10+15+225</f>
        <v>260</v>
      </c>
      <c r="J2" s="11">
        <f>10+10+15+225</f>
        <v>260</v>
      </c>
      <c r="K2" s="11">
        <f>10+10+15+225</f>
        <v>260</v>
      </c>
      <c r="L2" s="11">
        <f>10+10+15+225</f>
        <v>260</v>
      </c>
      <c r="M2" s="11">
        <f>10+10+15+210</f>
        <v>245</v>
      </c>
      <c r="N2" s="11">
        <f>10+10+15+210+250</f>
        <v>495</v>
      </c>
      <c r="O2" s="11">
        <f>SUM(C2:N2)</f>
        <v>3210</v>
      </c>
    </row>
    <row r="3" spans="1:15" ht="15" customHeight="1" x14ac:dyDescent="0.2">
      <c r="A3" s="9" t="s">
        <v>20</v>
      </c>
      <c r="B3" s="9" t="s">
        <v>17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>
        <f t="shared" ref="O3:O5" si="0">SUM(C3:N3)</f>
        <v>0</v>
      </c>
    </row>
    <row r="4" spans="1:15" ht="15" customHeight="1" x14ac:dyDescent="0.2">
      <c r="A4" s="9" t="s">
        <v>21</v>
      </c>
      <c r="B4" s="9" t="s">
        <v>17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>
        <f t="shared" si="0"/>
        <v>0</v>
      </c>
    </row>
    <row r="5" spans="1:15" ht="15" customHeight="1" x14ac:dyDescent="0.2">
      <c r="A5" s="9"/>
      <c r="B5" s="9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>
        <f t="shared" si="0"/>
        <v>0</v>
      </c>
    </row>
    <row r="6" spans="1:15" x14ac:dyDescent="0.2"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13.5" thickBot="1" x14ac:dyDescent="0.25">
      <c r="A7" s="12" t="s">
        <v>47</v>
      </c>
      <c r="B7" s="12"/>
      <c r="C7" s="13">
        <f t="shared" ref="C7:O7" si="1">SUM(C2:C5)</f>
        <v>280</v>
      </c>
      <c r="D7" s="13">
        <f t="shared" si="1"/>
        <v>270</v>
      </c>
      <c r="E7" s="13">
        <f t="shared" si="1"/>
        <v>270</v>
      </c>
      <c r="F7" s="13">
        <f t="shared" si="1"/>
        <v>270</v>
      </c>
      <c r="G7" s="13">
        <f t="shared" si="1"/>
        <v>70</v>
      </c>
      <c r="H7" s="13">
        <f t="shared" si="1"/>
        <v>270</v>
      </c>
      <c r="I7" s="13">
        <f t="shared" si="1"/>
        <v>260</v>
      </c>
      <c r="J7" s="13">
        <f t="shared" si="1"/>
        <v>260</v>
      </c>
      <c r="K7" s="13">
        <f t="shared" si="1"/>
        <v>260</v>
      </c>
      <c r="L7" s="13">
        <f t="shared" si="1"/>
        <v>260</v>
      </c>
      <c r="M7" s="13">
        <f t="shared" si="1"/>
        <v>245</v>
      </c>
      <c r="N7" s="13">
        <f t="shared" si="1"/>
        <v>495</v>
      </c>
      <c r="O7" s="13">
        <f t="shared" si="1"/>
        <v>3210</v>
      </c>
    </row>
    <row r="8" spans="1:15" ht="13.5" thickTop="1" x14ac:dyDescent="0.2"/>
    <row r="9" spans="1:15" x14ac:dyDescent="0.2">
      <c r="O9" s="14"/>
    </row>
    <row r="10" spans="1:15" x14ac:dyDescent="0.2">
      <c r="L10" s="17" t="s">
        <v>16</v>
      </c>
      <c r="M10" s="18"/>
      <c r="N10" s="18"/>
      <c r="O10" s="19">
        <v>3210</v>
      </c>
    </row>
    <row r="11" spans="1:15" x14ac:dyDescent="0.2">
      <c r="L11" s="18"/>
      <c r="M11" s="18"/>
      <c r="N11" s="18"/>
      <c r="O11" s="20"/>
    </row>
    <row r="12" spans="1:15" ht="13.5" thickBot="1" x14ac:dyDescent="0.25">
      <c r="L12" s="12" t="s">
        <v>13</v>
      </c>
      <c r="M12" s="12"/>
      <c r="N12" s="12"/>
      <c r="O12" s="21">
        <f>O7-O10</f>
        <v>0</v>
      </c>
    </row>
    <row r="13" spans="1:15" ht="13.5" thickTop="1" x14ac:dyDescent="0.2"/>
    <row r="14" spans="1:15" x14ac:dyDescent="0.2">
      <c r="B14" s="24"/>
    </row>
    <row r="15" spans="1:15" x14ac:dyDescent="0.2">
      <c r="B15" s="24"/>
    </row>
    <row r="16" spans="1:15" x14ac:dyDescent="0.2">
      <c r="B16" s="24"/>
      <c r="O16">
        <f>O7-O10</f>
        <v>0</v>
      </c>
    </row>
    <row r="17" spans="2:2" x14ac:dyDescent="0.2">
      <c r="B17" s="24"/>
    </row>
    <row r="18" spans="2:2" x14ac:dyDescent="0.2">
      <c r="B18" s="24"/>
    </row>
    <row r="19" spans="2:2" x14ac:dyDescent="0.2">
      <c r="B19" s="24"/>
    </row>
    <row r="20" spans="2:2" x14ac:dyDescent="0.2">
      <c r="B20" s="24"/>
    </row>
    <row r="21" spans="2:2" x14ac:dyDescent="0.2">
      <c r="B21" s="24"/>
    </row>
    <row r="22" spans="2:2" x14ac:dyDescent="0.2">
      <c r="B22" s="24"/>
    </row>
    <row r="23" spans="2:2" x14ac:dyDescent="0.2">
      <c r="B23" s="24"/>
    </row>
    <row r="24" spans="2:2" x14ac:dyDescent="0.2">
      <c r="B24" s="24"/>
    </row>
    <row r="25" spans="2:2" x14ac:dyDescent="0.2">
      <c r="B25" s="2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Income statement SLAPI</vt:lpstr>
      <vt:lpstr>Expenses ING 076825</vt:lpstr>
      <vt:lpstr>Income ING 076825</vt:lpstr>
      <vt:lpstr>AfdrukgebiedSjabloon</vt:lpstr>
      <vt:lpstr>Netto_inkomsten</vt:lpstr>
      <vt:lpstr>Netto_verkopen</vt:lpstr>
      <vt:lpstr>'Income statement SLAPI'!Print_Area</vt:lpstr>
      <vt:lpstr>Totale_onkosten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2018-12-13T13:03:11Z</dcterms:created>
  <dcterms:modified xsi:type="dcterms:W3CDTF">2024-03-20T18:35:20Z</dcterms:modified>
</cp:coreProperties>
</file>